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b0c5ae31aee6bb/Desktop/ITA/2568/OIT/O12/"/>
    </mc:Choice>
  </mc:AlternateContent>
  <xr:revisionPtr revIDLastSave="1" documentId="13_ncr:1_{8C9B762F-1672-4C93-8220-BED9C9E16172}" xr6:coauthVersionLast="47" xr6:coauthVersionMax="47" xr10:uidLastSave="{4901A916-9F76-4A7C-B0B9-0EEF29164E4E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E58" i="1"/>
  <c r="E57" i="1"/>
  <c r="F54" i="1"/>
  <c r="G52" i="1"/>
  <c r="E48" i="1"/>
  <c r="F36" i="1" l="1"/>
  <c r="F12" i="1"/>
  <c r="G12" i="1"/>
  <c r="G14" i="1" l="1"/>
  <c r="E19" i="1"/>
  <c r="D19" i="1"/>
  <c r="F49" i="1"/>
  <c r="F48" i="1"/>
  <c r="G36" i="1"/>
  <c r="G26" i="1"/>
  <c r="G48" i="1" l="1"/>
  <c r="F19" i="1"/>
  <c r="E15" i="1"/>
  <c r="D11" i="1"/>
  <c r="G54" i="1"/>
  <c r="G51" i="1"/>
  <c r="F51" i="1"/>
  <c r="G50" i="1"/>
  <c r="F50" i="1"/>
  <c r="G49" i="1"/>
  <c r="D31" i="1" l="1"/>
  <c r="F31" i="1" s="1"/>
  <c r="G39" i="1"/>
  <c r="F39" i="1"/>
  <c r="G27" i="1"/>
  <c r="F27" i="1"/>
  <c r="G18" i="1"/>
  <c r="F18" i="1"/>
  <c r="G17" i="1"/>
  <c r="F17" i="1"/>
  <c r="G16" i="1"/>
  <c r="F16" i="1"/>
  <c r="F14" i="1"/>
  <c r="G15" i="1"/>
  <c r="F15" i="1"/>
  <c r="G31" i="1" l="1"/>
  <c r="G19" i="1"/>
  <c r="G58" i="1"/>
  <c r="F58" i="1"/>
  <c r="G57" i="1"/>
  <c r="F57" i="1"/>
  <c r="F21" i="1"/>
  <c r="G21" i="1"/>
  <c r="G43" i="1"/>
  <c r="F43" i="1"/>
  <c r="G41" i="1"/>
  <c r="F41" i="1"/>
  <c r="F11" i="1"/>
  <c r="G11" i="1" l="1"/>
</calcChain>
</file>

<file path=xl/sharedStrings.xml><?xml version="1.0" encoding="utf-8"?>
<sst xmlns="http://schemas.openxmlformats.org/spreadsheetml/2006/main" count="118" uniqueCount="70">
  <si>
    <t>ชื่อโครงการ</t>
  </si>
  <si>
    <t>ผลการ</t>
  </si>
  <si>
    <t>ผลเบิกจ่าย</t>
  </si>
  <si>
    <t>ปัญหา/</t>
  </si>
  <si>
    <t>ที่</t>
  </si>
  <si>
    <t>กิจกรรม</t>
  </si>
  <si>
    <t>ดำเนินการ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</si>
  <si>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</si>
  <si>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</si>
  <si>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</si>
  <si>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</si>
  <si>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อุปสรรค/</t>
  </si>
  <si>
    <t>แนวทางการแก้ไข</t>
  </si>
  <si>
    <t>ประจำปีงบประมาณ พ.ศ.๒๕๖8 ไตรมาศ ที่ ๑-2</t>
  </si>
  <si>
    <t>ข้อมูล ณ วันที่ 31  มีนาคม  2568</t>
  </si>
  <si>
    <t>โครงการบังคับใช้กฎหมาย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</si>
  <si>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 ครั้งที่ 1 (ไตรมาส 1 -2)</t>
  </si>
  <si>
    <t>1. งบปกติ (ค่าใช้สอยและวัสดุ)</t>
  </si>
  <si>
    <t>3. ค่าตอบแทน 4 ค่า</t>
  </si>
  <si>
    <t xml:space="preserve">    3.1 ค่าตอบแทนคุ้มครองพยาน</t>
  </si>
  <si>
    <t xml:space="preserve">    3.2 ค่าตอบแทนนักจิตฯ</t>
  </si>
  <si>
    <t xml:space="preserve">    3.3 ค่าตอบแทนเจ้าพนักงานชันสูตรพลิกศพ</t>
  </si>
  <si>
    <t xml:space="preserve">    3.4 ค่าใช้จ่ายในการส่งหมายเรียกพยาน</t>
  </si>
  <si>
    <t>4. ค่าสาธารณูปโภค</t>
  </si>
  <si>
    <t>ค่าน้ำมันเชื้อเพลิง โครงการเช่ารถยนต์ตู้โดยสารและรถยนต์บรรทุกเอนกประสงค์</t>
  </si>
  <si>
    <t xml:space="preserve"> 1. รถตู้โดยสารขนาด 15 ที่นั่ง</t>
  </si>
  <si>
    <t xml:space="preserve"> 2. รถยนต์บรรทุกเอนกประสงค์ขนาด 1 ตัน</t>
  </si>
  <si>
    <t xml:space="preserve">    3.5 ค่าตอบแทนพยาน</t>
  </si>
  <si>
    <t>กิจกรรมการมีส่วนร่วมของประชาชนในการป้องกันอาชญากรรม</t>
  </si>
  <si>
    <t>ภารกิจชุมชนและมวลชนสัมพันธ์ ครั้งที่ 1</t>
  </si>
  <si>
    <t xml:space="preserve"> 1. งานชุมชนสัมพันธ์และการมีส่วนร่วมของประชาชน </t>
  </si>
  <si>
    <t>โครงการสร้างเครือข่ายการมีส่วนร่วมของประชาชนในการป้องกันอาชญากรรมระดับตำบล</t>
  </si>
  <si>
    <t xml:space="preserve"> 1. โครงการสร้างเครือข่ายการมีส่วนร่วมของประชาชน</t>
  </si>
  <si>
    <t>งบประมาณด้านยาเสพติด</t>
  </si>
  <si>
    <t>ระดับโรงเรียนประถมศึกษาและมัธยมศึกษาหรือเทียบเท่า</t>
  </si>
  <si>
    <t>1.โครงการสร้างภูมิคุ้มกันและป้องกันยาเสพติด กิจกรรมการสร้างภูมิคุ้มกันในกลุ่มเป้าหมาย</t>
  </si>
  <si>
    <t xml:space="preserve">   1.1. กิจกรรมเครือข่ายนักเรียน</t>
  </si>
  <si>
    <t xml:space="preserve">   1.2. โครงการตำรวจประสานโรงเรียน (จัดสรรร้อยละ 75)</t>
  </si>
  <si>
    <t>ครั้งที่1  75%</t>
  </si>
  <si>
    <t>ภาคเรียนที่ 2/2567</t>
  </si>
  <si>
    <t>กิจกรรม การรักษาความปลอดภัยและให้บริการแก่นักท่องเที่ยว ครั้งที่ 1 (50%)ครั้งที่ 1 (ไตรมาส 1 -2)</t>
  </si>
  <si>
    <t>2.โครงการสร้างภูมิคุ้มกันและป้องกันยาเสพติด กิจกรรมการสร้างภูมิคุ้มกันในกลุ่มเป้าหมาย</t>
  </si>
  <si>
    <t xml:space="preserve">  2.1 ค่าใช้จ่ายโครงการศึกษาเพื่อต่อต้านการใช้ยาเสพติดในเด็กนักเรียน (D.A.R.E.) </t>
  </si>
  <si>
    <t>3.โครงการสร้างภูมิคุ้มกันและป้องกันยาเสพติด กิจกรรมการสร้างภูมิคุ้มกันในกลุ่มเป้าหมาย</t>
  </si>
  <si>
    <t>ระดับโรงเรียนประถมศึกษาและมัธยมศึกษาหรือเทียบเท่า ครั้งที่ 1 (50%)</t>
  </si>
  <si>
    <t xml:space="preserve">   3.1. โครงการดำเนินงานชุมชนยั่งยืน เพื่อแก้ไขปัญหายาเสพติดแบบครบวงจรฯ</t>
  </si>
  <si>
    <t xml:space="preserve">    1.1 ค่าเบี้ยประชุม กต.ตร.</t>
  </si>
  <si>
    <t xml:space="preserve">    1.2 ค่าตอบแทน(อาหาร/เบี้ยเลี้ยง) </t>
  </si>
  <si>
    <t xml:space="preserve">    1.3 ค่าตอบแทนอาสา</t>
  </si>
  <si>
    <t>4. โครงการปราบปรามการค้ายาเสพติด กิจกรรมการสกัดกั้น ปราบปราม การผลิตการค้ายาเสพติด</t>
  </si>
  <si>
    <t xml:space="preserve">  4.1. โครงการบริหารจัดการการสกัดกั้นยาเสพติดพื้นที่ชายแดนและพื้นที่พักคอย(Heart Land)</t>
  </si>
  <si>
    <t xml:space="preserve">  4.2. โครงการสลายโครงสร้างเครือข่ายผู้มีอิทธิพลและกลุ่มชาติพันธุ์ที่เกี่ยวข้องกับยาเสพติด</t>
  </si>
  <si>
    <t xml:space="preserve">   4.3 สำหรับดำเนินการปิดล้อมตรวจค้นยาเสพติด ครั้งที่ 1</t>
  </si>
  <si>
    <t xml:space="preserve">                               ( ธรรมรัตน์  เพ็ญศรี )</t>
  </si>
  <si>
    <t>( อนุรักษ์  ปริญญาสถิรกุล )</t>
  </si>
  <si>
    <t xml:space="preserve">                                  สว.อก.สภ.กมลา</t>
  </si>
  <si>
    <t>ผกก.สภ.กมลา</t>
  </si>
  <si>
    <t>เบิกจ่ายตามแผน</t>
  </si>
  <si>
    <t>เบิกจ่ายตามเหตุ</t>
  </si>
  <si>
    <t>งบรายจ่ายอื่น  โครงการรณรงค์ป้องกันและแก้ไขปัญหาอุบัติเหตุทางถนนช่วงเทศกาลสำคัญ</t>
  </si>
  <si>
    <t>1. เทศกาลปีใหม่  พ.ศ.2568</t>
  </si>
  <si>
    <t>ได้รับจัดสรรงบประมาณไม่สัมพันธ์กับค่าใช้จ่ายที่เกิดขึ้นจริง</t>
  </si>
  <si>
    <t>2. ค่าตอบแทนพนักงานสอบสวน  (งบประมาณไม่ได้รับการจัดสรรแยกตาม สภ.)</t>
  </si>
  <si>
    <t>ไม่มีปัญหา/อุปสรรค</t>
  </si>
  <si>
    <t xml:space="preserve">    1.4 น้ำมันเชื้อเพลิง</t>
  </si>
  <si>
    <t xml:space="preserve">             พ.ต.ท.</t>
  </si>
  <si>
    <t xml:space="preserve"> พ.ต.อ.</t>
  </si>
  <si>
    <t>ตรวจแล้วถูกต้อง</t>
  </si>
  <si>
    <t xml:space="preserve">                                   ตรวจแล้วถูกต้อง</t>
  </si>
  <si>
    <t>รายงานผลการใช้จ่ายงบประมาณ สถานีตำรวจภูธรกมลา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</si>
</sst>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u/>
      <sz val="12"/>
      <name val="TH SarabunIT๙"/>
      <family val="2"/>
    </font>
    <font>
      <sz val="16"/>
      <color theme="1"/>
      <name val="AngsanaUPC"/>
      <family val="1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wrapText="1"/>
    </xf>
    <xf numFmtId="0" fontId="2" fillId="0" borderId="0" xfId="0" applyFont="1" applyAlignment="1">
      <alignment shrinkToFit="1"/>
    </xf>
    <xf numFmtId="0" fontId="4" fillId="2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6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2" borderId="7" xfId="0" applyFont="1" applyFill="1" applyBorder="1" applyAlignment="1">
      <alignment horizontal="center" vertical="center" wrapText="1"/>
    </xf>
    <xf numFmtId="43" fontId="6" fillId="2" borderId="7" xfId="1" applyFont="1" applyFill="1" applyBorder="1" applyAlignment="1">
      <alignment horizontal="left" vertical="center" wrapText="1"/>
    </xf>
    <xf numFmtId="43" fontId="6" fillId="2" borderId="7" xfId="0" applyNumberFormat="1" applyFont="1" applyFill="1" applyBorder="1" applyAlignment="1">
      <alignment horizontal="left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left" vertical="center" wrapText="1"/>
    </xf>
    <xf numFmtId="43" fontId="6" fillId="2" borderId="9" xfId="0" applyNumberFormat="1" applyFont="1" applyFill="1" applyBorder="1" applyAlignment="1">
      <alignment horizontal="left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0" borderId="8" xfId="0" applyFont="1" applyBorder="1"/>
    <xf numFmtId="0" fontId="7" fillId="0" borderId="8" xfId="0" applyFont="1" applyBorder="1"/>
    <xf numFmtId="43" fontId="6" fillId="0" borderId="7" xfId="1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wrapText="1"/>
    </xf>
    <xf numFmtId="43" fontId="6" fillId="2" borderId="7" xfId="1" applyFont="1" applyFill="1" applyBorder="1" applyAlignment="1">
      <alignment wrapText="1"/>
    </xf>
    <xf numFmtId="0" fontId="6" fillId="2" borderId="7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" wrapText="1"/>
    </xf>
    <xf numFmtId="0" fontId="8" fillId="2" borderId="7" xfId="0" applyFont="1" applyFill="1" applyBorder="1"/>
    <xf numFmtId="0" fontId="6" fillId="2" borderId="7" xfId="0" applyFont="1" applyFill="1" applyBorder="1"/>
    <xf numFmtId="3" fontId="6" fillId="2" borderId="7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3" fontId="6" fillId="2" borderId="7" xfId="1" applyFont="1" applyFill="1" applyBorder="1" applyAlignment="1">
      <alignment horizontal="center" vertical="center" wrapText="1"/>
    </xf>
    <xf numFmtId="164" fontId="6" fillId="2" borderId="7" xfId="1" applyNumberFormat="1" applyFont="1" applyFill="1" applyBorder="1" applyAlignment="1">
      <alignment horizontal="center" vertical="center" wrapText="1"/>
    </xf>
    <xf numFmtId="43" fontId="6" fillId="2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2" borderId="0" xfId="0" applyFont="1" applyFill="1" applyAlignment="1">
      <alignment vertical="center" wrapText="1"/>
    </xf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2" fillId="0" borderId="0" xfId="0" applyFont="1" applyAlignment="1">
      <alignment horizontal="center" shrinkToFit="1"/>
    </xf>
    <xf numFmtId="0" fontId="3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771525</xdr:colOff>
      <xdr:row>65</xdr:row>
      <xdr:rowOff>9525</xdr:rowOff>
    </xdr:from>
    <xdr:to>
      <xdr:col>6</xdr:col>
      <xdr:colOff>95250</xdr:colOff>
      <xdr:row>68</xdr:row>
      <xdr:rowOff>228600</xdr:rowOff>
    </xdr:to>
    <xdr:pic>
      <xdr:nvPicPr>
        <xdr:cNvPr id="7" name="รูปภาพ 6" descr="S__869995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6625" y="17068800"/>
          <a:ext cx="12954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2752725</xdr:colOff>
      <xdr:row>56</xdr:row>
      <xdr:rowOff>0</xdr:rowOff>
    </xdr:from>
    <xdr:to>
      <xdr:col>1</xdr:col>
      <xdr:colOff>2753995</xdr:colOff>
      <xdr:row>56</xdr:row>
      <xdr:rowOff>193675</xdr:rowOff>
    </xdr:to>
    <xdr:pic>
      <xdr:nvPicPr>
        <xdr:cNvPr id="2" name="รูปภาพ 1" descr="C:\Users\Lenovo\Desktop\ลายเซนต์ ผกก.66\สัญญา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1515725"/>
          <a:ext cx="1270" cy="193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1238250</xdr:colOff>
      <xdr:row>65</xdr:row>
      <xdr:rowOff>209550</xdr:rowOff>
    </xdr:from>
    <xdr:to>
      <xdr:col>1</xdr:col>
      <xdr:colOff>3249930</xdr:colOff>
      <xdr:row>67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989C90"/>
            </a:clrFrom>
            <a:clrTo>
              <a:srgbClr val="989C9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31" t="50159" r="15395" b="41310"/>
        <a:stretch/>
      </xdr:blipFill>
      <xdr:spPr bwMode="auto">
        <a:xfrm>
          <a:off x="1562100" y="15220950"/>
          <a:ext cx="2011680" cy="3905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2752725</xdr:colOff>
      <xdr:row>59</xdr:row>
      <xdr:rowOff>0</xdr:rowOff>
    </xdr:from>
    <xdr:to>
      <xdr:col>1</xdr:col>
      <xdr:colOff>2753995</xdr:colOff>
      <xdr:row>60</xdr:row>
      <xdr:rowOff>27939</xdr:rowOff>
    </xdr:to>
    <xdr:pic>
      <xdr:nvPicPr>
        <xdr:cNvPr id="3" name="รูปภาพ 2" descr="C:\Users\Lenovo\Desktop\ลายเซนต์ ผกก.66\สัญญา.png">
          <a:extLst>
            <a:ext uri="{FF2B5EF4-FFF2-40B4-BE49-F238E27FC236}">
              <a16:creationId xmlns:a16="http://schemas.microsoft.com/office/drawing/2014/main" id="{BD9DE4FB-28B7-4494-A05D-6CC29B09BA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245" y="10698480"/>
          <a:ext cx="1270" cy="309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1"/>
  <sheetViews>
    <sheetView tabSelected="1" zoomScale="85" zoomScaleNormal="85" workbookViewId="0">
      <selection sqref="A1:H1"/>
    </sheetView>
  </sheetViews>
  <sheetFormatPr defaultColWidth="9" defaultRowHeight="18"/>
  <cols>
    <col min="1" max="1" width="4.21875" style="2" customWidth="1"/>
    <col min="2" max="2" width="55" style="2" bestFit="1" customWidth="1"/>
    <col min="3" max="3" width="12.44140625" style="2" customWidth="1"/>
    <col min="4" max="4" width="13.6640625" style="2" bestFit="1" customWidth="1"/>
    <col min="5" max="5" width="12.109375" style="2" bestFit="1" customWidth="1"/>
    <col min="6" max="6" width="13.6640625" style="2" bestFit="1" customWidth="1"/>
    <col min="7" max="7" width="12.6640625" style="2" bestFit="1" customWidth="1"/>
    <col min="8" max="8" width="14.21875" style="2" bestFit="1" customWidth="1"/>
    <col min="9" max="9" width="9" style="2"/>
    <col min="10" max="10" width="12.6640625" style="2" bestFit="1" customWidth="1"/>
    <col min="11" max="16384" width="9" style="2"/>
  </cols>
  <sheetData>
    <row r="1" spans="1:24">
      <c r="A1" s="52" t="s">
        <v>69</v>
      </c>
      <c r="B1" s="52"/>
      <c r="C1" s="52"/>
      <c r="D1" s="52"/>
      <c r="E1" s="52"/>
      <c r="F1" s="52"/>
      <c r="G1" s="52"/>
      <c r="H1" s="5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52" t="s">
        <v>13</v>
      </c>
      <c r="B2" s="52"/>
      <c r="C2" s="52"/>
      <c r="D2" s="52"/>
      <c r="E2" s="52"/>
      <c r="F2" s="52"/>
      <c r="G2" s="52"/>
      <c r="H2" s="5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52" t="s">
        <v>14</v>
      </c>
      <c r="B3" s="52"/>
      <c r="C3" s="52"/>
      <c r="D3" s="52"/>
      <c r="E3" s="52"/>
      <c r="F3" s="52"/>
      <c r="G3" s="52"/>
      <c r="H3" s="5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41.25" customHeight="1">
      <c r="A6" s="3"/>
      <c r="B6" s="4" t="s">
        <v>0</v>
      </c>
      <c r="C6" s="4" t="s">
        <v>1</v>
      </c>
      <c r="D6" s="3"/>
      <c r="E6" s="3"/>
      <c r="F6" s="3"/>
      <c r="G6" s="4" t="s">
        <v>2</v>
      </c>
      <c r="H6" s="5" t="s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">
      <c r="A7" s="6" t="s">
        <v>4</v>
      </c>
      <c r="B7" s="6" t="s">
        <v>5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s="8"/>
      <c r="B8" s="8"/>
      <c r="C8" s="8"/>
      <c r="D8" s="8"/>
      <c r="E8" s="8"/>
      <c r="F8" s="8"/>
      <c r="G8" s="8"/>
      <c r="H8" s="9" t="s">
        <v>12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1" customHeight="1">
      <c r="A9" s="11">
        <v>1</v>
      </c>
      <c r="B9" s="12" t="s">
        <v>15</v>
      </c>
      <c r="C9" s="13"/>
      <c r="D9" s="13"/>
      <c r="E9" s="13"/>
      <c r="F9" s="13"/>
      <c r="G9" s="13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1" customHeight="1">
      <c r="A10" s="11"/>
      <c r="B10" s="14" t="s">
        <v>16</v>
      </c>
      <c r="C10" s="13"/>
      <c r="D10" s="13"/>
      <c r="E10" s="13"/>
      <c r="F10" s="13"/>
      <c r="G10" s="13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90">
      <c r="A11" s="11"/>
      <c r="B11" s="40" t="s">
        <v>17</v>
      </c>
      <c r="C11" s="15" t="s">
        <v>57</v>
      </c>
      <c r="D11" s="16">
        <f>1155600+1095400</f>
        <v>2251000</v>
      </c>
      <c r="E11" s="16">
        <v>697434.32</v>
      </c>
      <c r="F11" s="17">
        <f>D11-E11</f>
        <v>1553565.6800000002</v>
      </c>
      <c r="G11" s="18">
        <f>E11*100/D11</f>
        <v>30.983310528653931</v>
      </c>
      <c r="H11" s="39" t="s">
        <v>61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>
      <c r="A12" s="11"/>
      <c r="B12" s="40" t="s">
        <v>62</v>
      </c>
      <c r="C12" s="15" t="s">
        <v>57</v>
      </c>
      <c r="D12" s="42">
        <v>59750</v>
      </c>
      <c r="E12" s="16">
        <v>59750</v>
      </c>
      <c r="F12" s="17">
        <f>D12-E12</f>
        <v>0</v>
      </c>
      <c r="G12" s="18">
        <f>E12*100/D12</f>
        <v>100</v>
      </c>
      <c r="H12" s="15" t="s">
        <v>63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62.4">
      <c r="A13" s="11"/>
      <c r="B13" s="41" t="s">
        <v>18</v>
      </c>
      <c r="C13" s="13"/>
      <c r="D13" s="13"/>
      <c r="E13" s="16"/>
      <c r="F13" s="13"/>
      <c r="G13" s="13"/>
      <c r="H13" s="15" t="s">
        <v>61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62.4">
      <c r="A14" s="11"/>
      <c r="B14" s="41" t="s">
        <v>19</v>
      </c>
      <c r="C14" s="15" t="s">
        <v>58</v>
      </c>
      <c r="D14" s="43">
        <v>200</v>
      </c>
      <c r="E14" s="42">
        <v>0</v>
      </c>
      <c r="F14" s="44">
        <f t="shared" ref="F14:F18" si="0">D14-E14</f>
        <v>200</v>
      </c>
      <c r="G14" s="18">
        <f>E14*100/D14</f>
        <v>0</v>
      </c>
      <c r="H14" s="15" t="s">
        <v>61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62.4">
      <c r="A15" s="11"/>
      <c r="B15" s="41" t="s">
        <v>20</v>
      </c>
      <c r="C15" s="15" t="s">
        <v>58</v>
      </c>
      <c r="D15" s="43">
        <v>5500</v>
      </c>
      <c r="E15" s="42">
        <f>1000+500</f>
        <v>1500</v>
      </c>
      <c r="F15" s="44">
        <f t="shared" si="0"/>
        <v>4000</v>
      </c>
      <c r="G15" s="18">
        <f t="shared" ref="G15:G19" si="1">E15*100/D15</f>
        <v>27.272727272727273</v>
      </c>
      <c r="H15" s="15" t="s">
        <v>61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62.4">
      <c r="A16" s="11"/>
      <c r="B16" s="41" t="s">
        <v>21</v>
      </c>
      <c r="C16" s="15" t="s">
        <v>58</v>
      </c>
      <c r="D16" s="43">
        <v>33200</v>
      </c>
      <c r="E16" s="42">
        <v>8400</v>
      </c>
      <c r="F16" s="44">
        <f t="shared" si="0"/>
        <v>24800</v>
      </c>
      <c r="G16" s="18">
        <f t="shared" si="1"/>
        <v>25.301204819277107</v>
      </c>
      <c r="H16" s="15" t="s">
        <v>61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62.4">
      <c r="A17" s="11"/>
      <c r="B17" s="41" t="s">
        <v>22</v>
      </c>
      <c r="C17" s="15" t="s">
        <v>58</v>
      </c>
      <c r="D17" s="43">
        <v>1500</v>
      </c>
      <c r="E17" s="42">
        <v>0</v>
      </c>
      <c r="F17" s="44">
        <f t="shared" si="0"/>
        <v>1500</v>
      </c>
      <c r="G17" s="18">
        <f t="shared" si="1"/>
        <v>0</v>
      </c>
      <c r="H17" s="15" t="s">
        <v>61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62.4">
      <c r="A18" s="11"/>
      <c r="B18" s="41" t="s">
        <v>27</v>
      </c>
      <c r="C18" s="15" t="s">
        <v>58</v>
      </c>
      <c r="D18" s="43">
        <v>26300</v>
      </c>
      <c r="E18" s="42">
        <v>0</v>
      </c>
      <c r="F18" s="44">
        <f t="shared" si="0"/>
        <v>26300</v>
      </c>
      <c r="G18" s="18">
        <f t="shared" si="1"/>
        <v>0</v>
      </c>
      <c r="H18" s="15" t="s">
        <v>61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1" customHeight="1" thickBot="1">
      <c r="A19" s="19"/>
      <c r="B19" s="20" t="s">
        <v>23</v>
      </c>
      <c r="C19" s="21" t="s">
        <v>57</v>
      </c>
      <c r="D19" s="22">
        <f>26600+26500</f>
        <v>53100</v>
      </c>
      <c r="E19" s="22">
        <f>26600+26500</f>
        <v>53100</v>
      </c>
      <c r="F19" s="23">
        <f>D19-E19</f>
        <v>0</v>
      </c>
      <c r="G19" s="24">
        <f t="shared" si="1"/>
        <v>100</v>
      </c>
      <c r="H19" s="21" t="s">
        <v>63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1" customHeight="1">
      <c r="A20" s="25">
        <v>2</v>
      </c>
      <c r="B20" s="14" t="s">
        <v>15</v>
      </c>
      <c r="C20" s="26"/>
      <c r="D20" s="26"/>
      <c r="E20" s="26"/>
      <c r="F20" s="26"/>
      <c r="G20" s="26"/>
      <c r="H20" s="2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1" customHeight="1">
      <c r="A21" s="11"/>
      <c r="B21" s="27" t="s">
        <v>40</v>
      </c>
      <c r="C21" s="15" t="s">
        <v>57</v>
      </c>
      <c r="D21" s="16">
        <v>48650</v>
      </c>
      <c r="E21" s="16">
        <v>48650</v>
      </c>
      <c r="F21" s="17">
        <f>D21-E21</f>
        <v>0</v>
      </c>
      <c r="G21" s="18">
        <f>E21*100/D21</f>
        <v>100</v>
      </c>
      <c r="H21" s="15" t="s">
        <v>63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1" customHeight="1">
      <c r="A22" s="11"/>
      <c r="B22" s="27"/>
      <c r="C22" s="15"/>
      <c r="D22" s="16"/>
      <c r="E22" s="16"/>
      <c r="F22" s="17"/>
      <c r="G22" s="18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1" customHeight="1">
      <c r="A23" s="11"/>
      <c r="B23" s="28" t="s">
        <v>33</v>
      </c>
      <c r="C23" s="15"/>
      <c r="D23" s="16"/>
      <c r="E23" s="16"/>
      <c r="F23" s="17"/>
      <c r="G23" s="18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1" customHeight="1">
      <c r="A24" s="11"/>
      <c r="B24" s="27" t="s">
        <v>35</v>
      </c>
      <c r="C24" s="15"/>
      <c r="D24" s="16"/>
      <c r="E24" s="16"/>
      <c r="F24" s="17"/>
      <c r="G24" s="18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1" customHeight="1">
      <c r="A25" s="11"/>
      <c r="B25" s="27" t="s">
        <v>34</v>
      </c>
      <c r="C25" s="15"/>
      <c r="D25" s="16"/>
      <c r="E25" s="16"/>
      <c r="F25" s="17"/>
      <c r="G25" s="18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62.4">
      <c r="A26" s="11"/>
      <c r="B26" s="40" t="s">
        <v>36</v>
      </c>
      <c r="C26" s="15" t="s">
        <v>57</v>
      </c>
      <c r="D26" s="16">
        <v>13000</v>
      </c>
      <c r="E26" s="16">
        <v>0</v>
      </c>
      <c r="F26" s="17">
        <v>0</v>
      </c>
      <c r="G26" s="18">
        <f>E26*100/D26</f>
        <v>0</v>
      </c>
      <c r="H26" s="15" t="s">
        <v>61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1" customHeight="1">
      <c r="A27" s="11"/>
      <c r="B27" s="27" t="s">
        <v>37</v>
      </c>
      <c r="C27" s="15" t="s">
        <v>57</v>
      </c>
      <c r="D27" s="16">
        <v>3502.7</v>
      </c>
      <c r="E27" s="16">
        <v>3502.7</v>
      </c>
      <c r="F27" s="17">
        <f>D27-E27</f>
        <v>0</v>
      </c>
      <c r="G27" s="18">
        <f>E27*100/D27</f>
        <v>100</v>
      </c>
      <c r="H27" s="15" t="s">
        <v>63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" customHeight="1">
      <c r="A28" s="11"/>
      <c r="B28" s="27"/>
      <c r="C28" s="15"/>
      <c r="D28" s="16"/>
      <c r="E28" s="16"/>
      <c r="F28" s="17"/>
      <c r="G28" s="18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1" customHeight="1">
      <c r="A29" s="11"/>
      <c r="B29" s="27" t="s">
        <v>41</v>
      </c>
      <c r="C29" s="15"/>
      <c r="D29" s="16"/>
      <c r="E29" s="16"/>
      <c r="F29" s="17"/>
      <c r="G29" s="18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1" customHeight="1">
      <c r="A30" s="11"/>
      <c r="B30" s="27" t="s">
        <v>34</v>
      </c>
      <c r="C30" s="15"/>
      <c r="D30" s="16"/>
      <c r="E30" s="16"/>
      <c r="F30" s="17"/>
      <c r="G30" s="18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1" customHeight="1">
      <c r="A31" s="11"/>
      <c r="B31" s="27" t="s">
        <v>42</v>
      </c>
      <c r="C31" s="15" t="s">
        <v>57</v>
      </c>
      <c r="D31" s="16">
        <f>7800*2</f>
        <v>15600</v>
      </c>
      <c r="E31" s="16">
        <v>15600</v>
      </c>
      <c r="F31" s="17">
        <f>D31-E31</f>
        <v>0</v>
      </c>
      <c r="G31" s="18">
        <f>E31*100/D31</f>
        <v>100</v>
      </c>
      <c r="H31" s="15" t="s">
        <v>63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1" customHeight="1">
      <c r="A32" s="11"/>
      <c r="B32" s="27" t="s">
        <v>39</v>
      </c>
      <c r="C32" s="15"/>
      <c r="D32" s="16"/>
      <c r="E32" s="16"/>
      <c r="F32" s="17"/>
      <c r="G32" s="18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" customHeight="1">
      <c r="A33" s="11"/>
      <c r="B33" s="27"/>
      <c r="C33" s="15"/>
      <c r="D33" s="16"/>
      <c r="E33" s="16"/>
      <c r="F33" s="17"/>
      <c r="G33" s="18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" customHeight="1">
      <c r="A34" s="11"/>
      <c r="B34" s="27" t="s">
        <v>43</v>
      </c>
      <c r="C34" s="15"/>
      <c r="D34" s="16"/>
      <c r="E34" s="16"/>
      <c r="F34" s="17"/>
      <c r="G34" s="18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" customHeight="1">
      <c r="A35" s="11"/>
      <c r="B35" s="27" t="s">
        <v>44</v>
      </c>
      <c r="C35" s="15"/>
      <c r="D35" s="16"/>
      <c r="E35" s="16"/>
      <c r="F35" s="17"/>
      <c r="G35" s="18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62.4">
      <c r="A36" s="11"/>
      <c r="B36" s="41" t="s">
        <v>45</v>
      </c>
      <c r="C36" s="15"/>
      <c r="D36" s="16">
        <v>54500</v>
      </c>
      <c r="E36" s="13">
        <v>0</v>
      </c>
      <c r="F36" s="17">
        <f>D36-E36</f>
        <v>54500</v>
      </c>
      <c r="G36" s="18">
        <f>E36*100/D36</f>
        <v>0</v>
      </c>
      <c r="H36" s="15" t="s">
        <v>61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" customHeight="1">
      <c r="A37" s="11"/>
      <c r="B37" s="27"/>
      <c r="C37" s="15"/>
      <c r="D37" s="16"/>
      <c r="E37" s="16"/>
      <c r="F37" s="17"/>
      <c r="G37" s="18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" customHeight="1">
      <c r="A38" s="11"/>
      <c r="B38" s="27" t="s">
        <v>49</v>
      </c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" customHeight="1">
      <c r="A39" s="11"/>
      <c r="B39" s="27" t="s">
        <v>50</v>
      </c>
      <c r="C39" s="15" t="s">
        <v>57</v>
      </c>
      <c r="D39" s="16">
        <v>7950</v>
      </c>
      <c r="E39" s="16">
        <v>7950</v>
      </c>
      <c r="F39" s="17">
        <f>D39-E39</f>
        <v>0</v>
      </c>
      <c r="G39" s="18">
        <f>E39*100/D39</f>
        <v>100</v>
      </c>
      <c r="H39" s="15" t="s">
        <v>63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" customHeight="1">
      <c r="A40" s="11"/>
      <c r="B40" s="27" t="s">
        <v>38</v>
      </c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" customHeight="1">
      <c r="A41" s="11"/>
      <c r="B41" s="27" t="s">
        <v>51</v>
      </c>
      <c r="C41" s="15" t="s">
        <v>57</v>
      </c>
      <c r="D41" s="16">
        <v>3900</v>
      </c>
      <c r="E41" s="16">
        <v>3900</v>
      </c>
      <c r="F41" s="17">
        <f>D41-E41</f>
        <v>0</v>
      </c>
      <c r="G41" s="18">
        <f>E41*100/D41</f>
        <v>100</v>
      </c>
      <c r="H41" s="15" t="s">
        <v>63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" customHeight="1">
      <c r="A42" s="11"/>
      <c r="B42" s="27"/>
      <c r="C42" s="13"/>
      <c r="D42" s="13"/>
      <c r="E42" s="26"/>
      <c r="F42" s="26"/>
      <c r="G42" s="26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" customHeight="1">
      <c r="A43" s="11"/>
      <c r="B43" s="27" t="s">
        <v>52</v>
      </c>
      <c r="C43" s="15" t="s">
        <v>57</v>
      </c>
      <c r="D43" s="29">
        <v>10000</v>
      </c>
      <c r="E43" s="29">
        <v>10000</v>
      </c>
      <c r="F43" s="17">
        <f>D43-E43</f>
        <v>0</v>
      </c>
      <c r="G43" s="18">
        <f>E43*100/D43</f>
        <v>100</v>
      </c>
      <c r="H43" s="15" t="s">
        <v>63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" customHeight="1">
      <c r="A44" s="11"/>
      <c r="B44" s="27"/>
      <c r="C44" s="15"/>
      <c r="D44" s="29"/>
      <c r="E44" s="29"/>
      <c r="F44" s="17"/>
      <c r="G44" s="18"/>
      <c r="H44" s="30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2.5" customHeight="1">
      <c r="A45" s="31"/>
      <c r="B45" s="27" t="s">
        <v>15</v>
      </c>
      <c r="C45" s="32"/>
      <c r="D45" s="32"/>
      <c r="E45" s="32"/>
      <c r="F45" s="32"/>
      <c r="G45" s="32"/>
      <c r="H45" s="3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2.5" customHeight="1">
      <c r="A46" s="32"/>
      <c r="B46" s="28" t="s">
        <v>28</v>
      </c>
      <c r="C46" s="32"/>
      <c r="D46" s="32"/>
      <c r="E46" s="32"/>
      <c r="F46" s="32"/>
      <c r="G46" s="32"/>
      <c r="H46" s="3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2.5" customHeight="1">
      <c r="A47" s="32"/>
      <c r="B47" s="28" t="s">
        <v>29</v>
      </c>
      <c r="C47" s="32"/>
      <c r="D47" s="32"/>
      <c r="E47" s="32"/>
      <c r="F47" s="32"/>
      <c r="G47" s="32"/>
      <c r="H47" s="3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2.5" customHeight="1">
      <c r="A48" s="32"/>
      <c r="B48" s="27" t="s">
        <v>30</v>
      </c>
      <c r="C48" s="15" t="s">
        <v>57</v>
      </c>
      <c r="D48" s="33">
        <v>51700</v>
      </c>
      <c r="E48" s="33">
        <f>E49+E50+E51+E52</f>
        <v>51700</v>
      </c>
      <c r="F48" s="17">
        <f>D48-E48</f>
        <v>0</v>
      </c>
      <c r="G48" s="18">
        <f>E48*100/D48</f>
        <v>100</v>
      </c>
      <c r="H48" s="15" t="s">
        <v>63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2.5" customHeight="1">
      <c r="A49" s="32"/>
      <c r="B49" s="27" t="s">
        <v>46</v>
      </c>
      <c r="C49" s="15" t="s">
        <v>57</v>
      </c>
      <c r="D49" s="33">
        <v>8000</v>
      </c>
      <c r="E49" s="33">
        <v>8000</v>
      </c>
      <c r="F49" s="17">
        <f>D49-E49</f>
        <v>0</v>
      </c>
      <c r="G49" s="18">
        <f>E49*100/D49</f>
        <v>100</v>
      </c>
      <c r="H49" s="15" t="s">
        <v>63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2.5" customHeight="1">
      <c r="A50" s="32"/>
      <c r="B50" s="27" t="s">
        <v>47</v>
      </c>
      <c r="C50" s="15" t="s">
        <v>57</v>
      </c>
      <c r="D50" s="33">
        <v>27200</v>
      </c>
      <c r="E50" s="33">
        <v>27200</v>
      </c>
      <c r="F50" s="17">
        <f>D50-E50</f>
        <v>0</v>
      </c>
      <c r="G50" s="18">
        <f>E50*100/D50</f>
        <v>100</v>
      </c>
      <c r="H50" s="15" t="s">
        <v>63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2.5" customHeight="1">
      <c r="A51" s="32"/>
      <c r="B51" s="27" t="s">
        <v>48</v>
      </c>
      <c r="C51" s="15" t="s">
        <v>57</v>
      </c>
      <c r="D51" s="33">
        <v>8000</v>
      </c>
      <c r="E51" s="33">
        <v>8000</v>
      </c>
      <c r="F51" s="17">
        <f>D51-E51</f>
        <v>0</v>
      </c>
      <c r="G51" s="18">
        <f>E51*100/D51</f>
        <v>100</v>
      </c>
      <c r="H51" s="15" t="s">
        <v>63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2.5" customHeight="1">
      <c r="A52" s="32"/>
      <c r="B52" s="27" t="s">
        <v>64</v>
      </c>
      <c r="C52" s="15" t="s">
        <v>57</v>
      </c>
      <c r="D52" s="33">
        <v>8500</v>
      </c>
      <c r="E52" s="33">
        <v>8500</v>
      </c>
      <c r="F52" s="17"/>
      <c r="G52" s="18">
        <f>E52*100/D52</f>
        <v>100</v>
      </c>
      <c r="H52" s="15" t="s">
        <v>63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>
      <c r="A53" s="32"/>
      <c r="B53" s="28" t="s">
        <v>31</v>
      </c>
      <c r="C53" s="32"/>
      <c r="D53" s="32"/>
      <c r="E53" s="32"/>
      <c r="F53" s="32"/>
      <c r="G53" s="32"/>
      <c r="H53" s="3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62.4">
      <c r="A54" s="30"/>
      <c r="B54" s="40" t="s">
        <v>32</v>
      </c>
      <c r="C54" s="13"/>
      <c r="D54" s="16">
        <v>15000</v>
      </c>
      <c r="E54" s="45"/>
      <c r="F54" s="17">
        <f>D54-E54</f>
        <v>15000</v>
      </c>
      <c r="G54" s="18">
        <f>E54*100/D54</f>
        <v>0</v>
      </c>
      <c r="H54" s="15" t="s">
        <v>61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A55" s="30"/>
      <c r="B55" s="27"/>
      <c r="C55" s="15"/>
      <c r="D55" s="33"/>
      <c r="E55" s="30"/>
      <c r="F55" s="30"/>
      <c r="G55" s="30"/>
      <c r="H55" s="3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1" customHeight="1">
      <c r="A56" s="11"/>
      <c r="B56" s="28" t="s">
        <v>24</v>
      </c>
      <c r="C56" s="31"/>
      <c r="D56" s="32"/>
      <c r="E56" s="32"/>
      <c r="F56" s="32"/>
      <c r="G56" s="32"/>
      <c r="H56" s="3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1" customHeight="1">
      <c r="A57" s="11"/>
      <c r="B57" s="27" t="s">
        <v>25</v>
      </c>
      <c r="C57" s="15" t="s">
        <v>57</v>
      </c>
      <c r="D57" s="33">
        <v>36000</v>
      </c>
      <c r="E57" s="33">
        <f>20000+16000</f>
        <v>36000</v>
      </c>
      <c r="F57" s="17">
        <f>D57-E57</f>
        <v>0</v>
      </c>
      <c r="G57" s="18">
        <f>E57*100/D57</f>
        <v>100</v>
      </c>
      <c r="H57" s="15" t="s">
        <v>63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1" customHeight="1">
      <c r="A58" s="11"/>
      <c r="B58" s="27" t="s">
        <v>26</v>
      </c>
      <c r="C58" s="15" t="s">
        <v>57</v>
      </c>
      <c r="D58" s="33">
        <v>24000</v>
      </c>
      <c r="E58" s="33">
        <f>10000+14000</f>
        <v>24000</v>
      </c>
      <c r="F58" s="17">
        <f>D58-E58</f>
        <v>0</v>
      </c>
      <c r="G58" s="18">
        <f>E58*100/D58</f>
        <v>100</v>
      </c>
      <c r="H58" s="15" t="s">
        <v>63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1" customHeight="1">
      <c r="A59" s="11"/>
      <c r="B59" s="27"/>
      <c r="C59" s="15"/>
      <c r="D59" s="33"/>
      <c r="E59" s="33"/>
      <c r="F59" s="17"/>
      <c r="G59" s="18"/>
      <c r="H59" s="3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2.5" customHeight="1">
      <c r="A60" s="31"/>
      <c r="B60" s="27"/>
      <c r="C60" s="34"/>
      <c r="D60" s="35"/>
      <c r="E60" s="35"/>
      <c r="F60" s="17"/>
      <c r="G60" s="18"/>
      <c r="H60" s="3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2.5" customHeight="1">
      <c r="A61" s="31"/>
      <c r="B61" s="37" t="s">
        <v>59</v>
      </c>
      <c r="C61" s="34"/>
      <c r="D61" s="35"/>
      <c r="E61" s="35"/>
      <c r="F61" s="17"/>
      <c r="G61" s="18"/>
      <c r="H61" s="3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2.5" customHeight="1">
      <c r="A62" s="31"/>
      <c r="B62" s="37" t="s">
        <v>60</v>
      </c>
      <c r="C62" s="15" t="s">
        <v>57</v>
      </c>
      <c r="D62" s="38">
        <v>19950</v>
      </c>
      <c r="E62" s="38">
        <v>19950</v>
      </c>
      <c r="F62" s="17"/>
      <c r="G62" s="18">
        <f>E62*100/D62</f>
        <v>100</v>
      </c>
      <c r="H62" s="15" t="s">
        <v>63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2.5" customHeight="1">
      <c r="A63" s="31"/>
      <c r="B63" s="36"/>
      <c r="C63" s="34"/>
      <c r="D63" s="32"/>
      <c r="E63" s="32"/>
      <c r="F63" s="32"/>
      <c r="G63" s="32"/>
      <c r="H63" s="3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2.5" customHeight="1">
      <c r="A64" s="46"/>
      <c r="B64" s="47"/>
      <c r="C64" s="48"/>
      <c r="D64" s="49"/>
      <c r="E64" s="49"/>
      <c r="F64" s="49"/>
      <c r="G64" s="49"/>
      <c r="H64" s="4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1.6" customHeight="1">
      <c r="A65" s="46"/>
      <c r="B65" s="50" t="s">
        <v>68</v>
      </c>
      <c r="C65" s="48"/>
      <c r="D65" s="49"/>
      <c r="E65" s="53" t="s">
        <v>67</v>
      </c>
      <c r="F65" s="53"/>
      <c r="G65" s="53"/>
      <c r="H65" s="4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7" spans="1:24">
      <c r="B67" s="2" t="s">
        <v>65</v>
      </c>
      <c r="D67" s="10"/>
      <c r="E67" s="10" t="s">
        <v>66</v>
      </c>
      <c r="F67" s="10"/>
    </row>
    <row r="68" spans="1:24">
      <c r="D68" s="10"/>
      <c r="E68" s="10"/>
      <c r="F68" s="10"/>
    </row>
    <row r="69" spans="1:24">
      <c r="B69" s="2" t="s">
        <v>53</v>
      </c>
      <c r="D69" s="10"/>
      <c r="E69" s="51" t="s">
        <v>54</v>
      </c>
      <c r="F69" s="51"/>
      <c r="G69" s="51"/>
    </row>
    <row r="70" spans="1:24">
      <c r="B70" s="2" t="s">
        <v>55</v>
      </c>
      <c r="D70" s="10"/>
      <c r="E70" s="51" t="s">
        <v>56</v>
      </c>
      <c r="F70" s="51"/>
      <c r="G70" s="51"/>
    </row>
    <row r="72" spans="1:24"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>
      <c r="D73" s="10"/>
      <c r="E73" s="10"/>
      <c r="F73" s="10"/>
      <c r="G73" s="10"/>
      <c r="H73" s="1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</sheetData>
  <mergeCells count="6">
    <mergeCell ref="E70:G70"/>
    <mergeCell ref="E69:G69"/>
    <mergeCell ref="A1:H1"/>
    <mergeCell ref="A2:H2"/>
    <mergeCell ref="A3:H3"/>
    <mergeCell ref="E65:G65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ณัฐวุฒิ วัฒนานิล</cp:lastModifiedBy>
  <dcterms:created xsi:type="dcterms:W3CDTF">2025-03-19T03:56:19Z</dcterms:created>
  <dcterms:modified xsi:type="dcterms:W3CDTF">2025-07-03T02:33:29Z</dcterms:modified>
</cp:coreProperties>
</file>